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6 феврал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C20" i="2" s="1"/>
  <c r="C16" i="2"/>
  <c r="C13" i="2"/>
  <c r="C12" i="2"/>
  <c r="C9" i="2"/>
  <c r="C7" i="2"/>
  <c r="C6" i="2" s="1"/>
  <c r="C24" i="2" s="1"/>
  <c r="G21" i="2" l="1"/>
  <c r="D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D20" i="2"/>
  <c r="D16" i="2"/>
  <c r="G16" i="2" s="1"/>
  <c r="B16" i="2"/>
  <c r="D13" i="2"/>
  <c r="D9" i="2"/>
  <c r="G9" i="2" s="1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8" i="2"/>
  <c r="E7" i="2" s="1"/>
  <c r="E21" i="2" l="1"/>
  <c r="E20" i="2" s="1"/>
  <c r="F16" i="2"/>
  <c r="D6" i="2"/>
  <c r="G7" i="2"/>
  <c r="E16" i="2"/>
  <c r="E13" i="2"/>
  <c r="E9" i="2"/>
  <c r="E6" i="2" s="1"/>
  <c r="D12" i="2"/>
  <c r="E12" i="2" l="1"/>
  <c r="E24" i="2" s="1"/>
  <c r="D24" i="2"/>
  <c r="G6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<sst xmlns="http://schemas.openxmlformats.org/spreadsheetml/2006/main" count="40" uniqueCount="37">
  <si>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</si>
  <si>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</si>
  <si>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</si>
  <si>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</si>
  <si>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</si>
  <si>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</si>
  <si>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</si>
  <si>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</si>
  <si>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</si>
  <si>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</si>
  <si>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</si>
  <si>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</si>
  <si>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</si>
  <si>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</si>
  <si>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</si>
  <si>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</si>
  <si>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</si>
  <si>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</si>
  <si>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</si>
  <si>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</si>
  <si>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</si>
  <si>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</si>
  <si>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</si>
  <si>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</si>
  <si>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</si>
  <si>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</si>
  <si>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</si>
  <si>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</si>
  <si>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</si>
  <si>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</si>
  <si>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</si>
  <si>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</si>
  <si>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19.02.2026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</si>
  <si>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26 февраля 2026 года составила 6 человек.</t>
  </si>
  <si>
    <t>Кассовый расход на 26.02.2026</t>
  </si>
  <si>
    <t>Кассовый расход с 19.02.2026 по 26.02.2026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</si>
  <si>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26 февраля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</si>
</sst>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30" zoomScaleNormal="30" zoomScaleSheetLayoutView="30" workbookViewId="0">
      <selection activeCell="D26" sqref="D26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36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237978</v>
      </c>
      <c r="D6" s="27">
        <f t="shared" ref="D6:F6" si="1">D7+D9</f>
        <v>256557</v>
      </c>
      <c r="E6" s="27">
        <f t="shared" si="1"/>
        <v>18579</v>
      </c>
      <c r="F6" s="27">
        <f t="shared" si="1"/>
        <v>117874959.86</v>
      </c>
      <c r="G6" s="42">
        <f t="shared" ref="G6:G7" si="2">D6/B6</f>
        <v>2.1717912951549653E-3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237978</v>
      </c>
      <c r="D7" s="28">
        <f t="shared" si="3"/>
        <v>256557</v>
      </c>
      <c r="E7" s="28">
        <f t="shared" si="3"/>
        <v>18579</v>
      </c>
      <c r="F7" s="28">
        <f t="shared" si="3"/>
        <v>21299637.260000002</v>
      </c>
      <c r="G7" s="43">
        <f t="shared" si="2"/>
        <v>1.1901776208988385E-2</v>
      </c>
      <c r="H7" s="21"/>
    </row>
    <row r="8" spans="1:8" ht="183.75" x14ac:dyDescent="0.5">
      <c r="A8" s="9" t="s">
        <v>10</v>
      </c>
      <c r="B8" s="11">
        <v>21556194.260000002</v>
      </c>
      <c r="C8" s="11">
        <v>237978</v>
      </c>
      <c r="D8" s="11">
        <v>256557</v>
      </c>
      <c r="E8" s="11">
        <f>D8-C8</f>
        <v>18579</v>
      </c>
      <c r="F8" s="11">
        <f>B8-D8</f>
        <v>21299637.260000002</v>
      </c>
      <c r="G8" s="40">
        <f>D8/B8</f>
        <v>1.1901776208988385E-2</v>
      </c>
      <c r="H8" s="44" t="s">
        <v>33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0</v>
      </c>
      <c r="D9" s="29">
        <f t="shared" ref="D9:F9" si="5">D10+D11</f>
        <v>0</v>
      </c>
      <c r="E9" s="29">
        <f t="shared" si="5"/>
        <v>0</v>
      </c>
      <c r="F9" s="29">
        <f t="shared" si="5"/>
        <v>96575322.599999994</v>
      </c>
      <c r="G9" s="43">
        <f t="shared" ref="G9:G24" si="6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7">D10-C10</f>
        <v>0</v>
      </c>
      <c r="F10" s="11">
        <f t="shared" ref="F10:F11" si="8">B10-D10</f>
        <v>88154269.969999999</v>
      </c>
      <c r="G10" s="40">
        <f t="shared" si="6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7"/>
        <v>0</v>
      </c>
      <c r="F11" s="11">
        <f t="shared" si="8"/>
        <v>8421052.6300000008</v>
      </c>
      <c r="G11" s="40">
        <f t="shared" si="6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" si="9">C13+C16</f>
        <v>3399581.89</v>
      </c>
      <c r="D12" s="26">
        <f t="shared" ref="D12:F12" si="10">D13+D16</f>
        <v>12991251.039999999</v>
      </c>
      <c r="E12" s="26">
        <f t="shared" si="10"/>
        <v>9591669.1500000004</v>
      </c>
      <c r="F12" s="26">
        <f t="shared" si="10"/>
        <v>307299791.04000002</v>
      </c>
      <c r="G12" s="42">
        <f t="shared" si="6"/>
        <v>4.0560769216752363E-2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" si="11">C14+C15</f>
        <v>0</v>
      </c>
      <c r="D13" s="25">
        <f t="shared" ref="D13:F13" si="12">D14+D15</f>
        <v>7832661.3899999997</v>
      </c>
      <c r="E13" s="25">
        <f t="shared" si="12"/>
        <v>7832661.3899999997</v>
      </c>
      <c r="F13" s="25">
        <f t="shared" si="12"/>
        <v>252775009.42000002</v>
      </c>
      <c r="G13" s="43">
        <f t="shared" si="6"/>
        <v>3.0055375444840687E-2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7832661.3899999997</v>
      </c>
      <c r="E14" s="11">
        <f t="shared" si="7"/>
        <v>7832661.3899999997</v>
      </c>
      <c r="F14" s="12">
        <f>B14-D14</f>
        <v>223310149.71000001</v>
      </c>
      <c r="G14" s="40">
        <f t="shared" si="6"/>
        <v>3.388667531005899E-2</v>
      </c>
      <c r="H14" s="32" t="s">
        <v>22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40">
        <f t="shared" si="6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" si="13">C18+C19+C17</f>
        <v>3399581.89</v>
      </c>
      <c r="D16" s="25">
        <f t="shared" ref="D16:F16" si="14">D18+D19+D17</f>
        <v>5158589.6500000004</v>
      </c>
      <c r="E16" s="25">
        <f t="shared" si="14"/>
        <v>1759007.7600000002</v>
      </c>
      <c r="F16" s="25">
        <f t="shared" si="14"/>
        <v>54524781.620000005</v>
      </c>
      <c r="G16" s="43">
        <f t="shared" si="6"/>
        <v>8.6432611634205361E-2</v>
      </c>
      <c r="H16" s="16"/>
    </row>
    <row r="17" spans="1:8" ht="248.25" customHeight="1" x14ac:dyDescent="0.5">
      <c r="A17" s="36" t="s">
        <v>11</v>
      </c>
      <c r="B17" s="38">
        <v>1249920</v>
      </c>
      <c r="C17" s="33">
        <v>65617</v>
      </c>
      <c r="D17" s="33">
        <v>96782</v>
      </c>
      <c r="E17" s="11">
        <f t="shared" si="7"/>
        <v>31165</v>
      </c>
      <c r="F17" s="39">
        <f>B17-D17</f>
        <v>1153138</v>
      </c>
      <c r="G17" s="40">
        <f t="shared" si="6"/>
        <v>7.7430555555555558E-2</v>
      </c>
      <c r="H17" s="37" t="s">
        <v>25</v>
      </c>
    </row>
    <row r="18" spans="1:8" ht="182.25" customHeight="1" x14ac:dyDescent="0.5">
      <c r="A18" s="9" t="s">
        <v>12</v>
      </c>
      <c r="B18" s="11">
        <v>3737733.27</v>
      </c>
      <c r="C18" s="11">
        <v>193697.91</v>
      </c>
      <c r="D18" s="11">
        <v>407245.03</v>
      </c>
      <c r="E18" s="11">
        <f t="shared" si="7"/>
        <v>213547.12000000002</v>
      </c>
      <c r="F18" s="39">
        <f t="shared" ref="F18:F23" si="15">B18-D18</f>
        <v>3330488.24</v>
      </c>
      <c r="G18" s="40">
        <f t="shared" si="6"/>
        <v>0.10895508068182726</v>
      </c>
      <c r="H18" s="10" t="s">
        <v>25</v>
      </c>
    </row>
    <row r="19" spans="1:8" ht="284.25" customHeight="1" x14ac:dyDescent="0.5">
      <c r="A19" s="9" t="s">
        <v>13</v>
      </c>
      <c r="B19" s="11">
        <v>54695718</v>
      </c>
      <c r="C19" s="11">
        <v>3140266.98</v>
      </c>
      <c r="D19" s="11">
        <v>4654562.62</v>
      </c>
      <c r="E19" s="11">
        <f t="shared" si="7"/>
        <v>1514295.6400000001</v>
      </c>
      <c r="F19" s="39">
        <f t="shared" si="15"/>
        <v>50041155.380000003</v>
      </c>
      <c r="G19" s="40">
        <f t="shared" si="6"/>
        <v>8.5099214165174686E-2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6">C21</f>
        <v>0</v>
      </c>
      <c r="D20" s="31">
        <f t="shared" si="16"/>
        <v>0</v>
      </c>
      <c r="E20" s="31">
        <f t="shared" si="16"/>
        <v>0</v>
      </c>
      <c r="F20" s="31">
        <f t="shared" si="16"/>
        <v>28131480.039999999</v>
      </c>
      <c r="G20" s="42">
        <f t="shared" si="6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" si="17">C23+C22</f>
        <v>0</v>
      </c>
      <c r="D21" s="29">
        <f t="shared" ref="D21:F21" si="18">D23+D22</f>
        <v>0</v>
      </c>
      <c r="E21" s="29">
        <f t="shared" si="18"/>
        <v>0</v>
      </c>
      <c r="F21" s="29">
        <f t="shared" si="18"/>
        <v>28131480.039999999</v>
      </c>
      <c r="G21" s="43">
        <f>D21/B21</f>
        <v>0</v>
      </c>
      <c r="H21" s="15"/>
    </row>
    <row r="22" spans="1:8" s="45" customFormat="1" ht="147" x14ac:dyDescent="0.5">
      <c r="A22" s="9" t="s">
        <v>30</v>
      </c>
      <c r="B22" s="46">
        <v>577305.02</v>
      </c>
      <c r="C22" s="46">
        <v>0</v>
      </c>
      <c r="D22" s="46">
        <v>0</v>
      </c>
      <c r="E22" s="11">
        <f t="shared" si="7"/>
        <v>0</v>
      </c>
      <c r="F22" s="39">
        <f t="shared" si="15"/>
        <v>577305.02</v>
      </c>
      <c r="G22" s="40">
        <f t="shared" si="6"/>
        <v>0</v>
      </c>
      <c r="H22" s="44" t="s">
        <v>31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7"/>
        <v>0</v>
      </c>
      <c r="F23" s="39">
        <f t="shared" si="15"/>
        <v>27554175.02</v>
      </c>
      <c r="G23" s="40">
        <f t="shared" si="6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" si="19">C6+C12+C20</f>
        <v>3637559.89</v>
      </c>
      <c r="D24" s="13">
        <f t="shared" ref="D24:F24" si="20">D6+D12+D20</f>
        <v>13247808.039999999</v>
      </c>
      <c r="E24" s="13">
        <f t="shared" si="20"/>
        <v>9610248.1500000004</v>
      </c>
      <c r="F24" s="13">
        <f t="shared" si="20"/>
        <v>453306230.94000006</v>
      </c>
      <c r="G24" s="41">
        <f t="shared" si="6"/>
        <v>2.8395013081363333E-2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5">
      <c r="A27" s="51" t="s">
        <v>14</v>
      </c>
      <c r="B27" s="51"/>
      <c r="C27" s="47"/>
      <c r="D27" s="47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BLPOTE1</cp:lastModifiedBy>
  <cp:lastPrinted>2026-02-20T07:40:06Z</cp:lastPrinted>
  <dcterms:created xsi:type="dcterms:W3CDTF">2019-07-19T11:40:04Z</dcterms:created>
  <dcterms:modified xsi:type="dcterms:W3CDTF">2026-02-27T07:59:04Z</dcterms:modified>
</cp:coreProperties>
</file>